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rissy\Desktop\Erik\aaaaWebsiteartikel\aHedge_Artikel\"/>
    </mc:Choice>
  </mc:AlternateContent>
  <bookViews>
    <workbookView xWindow="0" yWindow="0" windowWidth="7740" windowHeight="7860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7" i="1"/>
  <c r="F19" i="1"/>
  <c r="K13" i="1"/>
  <c r="L13" i="1"/>
  <c r="M13" i="1"/>
  <c r="O13" i="1"/>
  <c r="P13" i="1"/>
  <c r="K14" i="1"/>
  <c r="L14" i="1"/>
  <c r="M14" i="1"/>
  <c r="O14" i="1"/>
  <c r="P14" i="1"/>
  <c r="K15" i="1"/>
  <c r="L15" i="1"/>
  <c r="M15" i="1"/>
  <c r="O15" i="1"/>
  <c r="P15" i="1"/>
  <c r="K12" i="1"/>
  <c r="L12" i="1"/>
  <c r="M12" i="1"/>
  <c r="O12" i="1"/>
  <c r="P12" i="1"/>
  <c r="N13" i="1"/>
  <c r="N14" i="1"/>
  <c r="N15" i="1"/>
  <c r="N12" i="1"/>
  <c r="F13" i="1"/>
  <c r="F14" i="1"/>
  <c r="F12" i="1"/>
</calcChain>
</file>

<file path=xl/sharedStrings.xml><?xml version="1.0" encoding="utf-8"?>
<sst xmlns="http://schemas.openxmlformats.org/spreadsheetml/2006/main" count="49" uniqueCount="44">
  <si>
    <t>Depotwert feststellen</t>
  </si>
  <si>
    <t xml:space="preserve">Schritt 1: </t>
  </si>
  <si>
    <t xml:space="preserve">Schritt 2: </t>
  </si>
  <si>
    <t>Schritt 3:</t>
  </si>
  <si>
    <t>Punkte</t>
  </si>
  <si>
    <t>Euro</t>
  </si>
  <si>
    <t>Schritt 4:</t>
  </si>
  <si>
    <t>Prozent</t>
  </si>
  <si>
    <t>Schritt 5:</t>
  </si>
  <si>
    <t>Schritt 6:</t>
  </si>
  <si>
    <t>Index:</t>
  </si>
  <si>
    <t>Basispreis:</t>
  </si>
  <si>
    <t>Laufzeit:</t>
  </si>
  <si>
    <t>Monate</t>
  </si>
  <si>
    <t>Schritt 7:</t>
  </si>
  <si>
    <t>Schritt 8:</t>
  </si>
  <si>
    <t>Stück</t>
  </si>
  <si>
    <r>
      <t xml:space="preserve">Aktueller </t>
    </r>
    <r>
      <rPr>
        <b/>
        <sz val="14"/>
        <color theme="0"/>
        <rFont val="Calibri"/>
        <family val="2"/>
        <scheme val="minor"/>
      </rPr>
      <t>Stand</t>
    </r>
    <r>
      <rPr>
        <sz val="14"/>
        <color theme="0"/>
        <rFont val="Calibri"/>
        <family val="2"/>
        <scheme val="minor"/>
      </rPr>
      <t xml:space="preserve"> des </t>
    </r>
    <r>
      <rPr>
        <b/>
        <sz val="14"/>
        <color theme="0"/>
        <rFont val="Calibri"/>
        <family val="2"/>
        <scheme val="minor"/>
      </rPr>
      <t>Index</t>
    </r>
  </si>
  <si>
    <t>Schritt 9:</t>
  </si>
  <si>
    <t>Schritt 10:</t>
  </si>
  <si>
    <r>
      <rPr>
        <b/>
        <sz val="14"/>
        <color theme="0"/>
        <rFont val="Calibri"/>
        <family val="2"/>
        <scheme val="minor"/>
      </rPr>
      <t>Preis</t>
    </r>
    <r>
      <rPr>
        <sz val="14"/>
        <color theme="0"/>
        <rFont val="Calibri"/>
        <family val="2"/>
        <scheme val="minor"/>
      </rPr>
      <t xml:space="preserve"> des Optionsscheins:</t>
    </r>
  </si>
  <si>
    <r>
      <t xml:space="preserve">Anzahl der </t>
    </r>
    <r>
      <rPr>
        <b/>
        <sz val="14"/>
        <color theme="0"/>
        <rFont val="Calibri"/>
        <family val="2"/>
        <scheme val="minor"/>
      </rPr>
      <t>benötigten Optionsscheine</t>
    </r>
    <r>
      <rPr>
        <sz val="14"/>
        <color theme="0"/>
        <rFont val="Calibri"/>
        <family val="2"/>
        <scheme val="minor"/>
      </rPr>
      <t>:</t>
    </r>
  </si>
  <si>
    <r>
      <rPr>
        <b/>
        <sz val="14"/>
        <color theme="0"/>
        <rFont val="Calibri"/>
        <family val="2"/>
        <scheme val="minor"/>
      </rPr>
      <t>Betrag</t>
    </r>
    <r>
      <rPr>
        <sz val="14"/>
        <color theme="0"/>
        <rFont val="Calibri"/>
        <family val="2"/>
        <scheme val="minor"/>
      </rPr>
      <t xml:space="preserve"> zur </t>
    </r>
    <r>
      <rPr>
        <b/>
        <sz val="14"/>
        <color theme="0"/>
        <rFont val="Calibri"/>
        <family val="2"/>
        <scheme val="minor"/>
      </rPr>
      <t>Absicherung</t>
    </r>
    <r>
      <rPr>
        <sz val="14"/>
        <color theme="0"/>
        <rFont val="Calibri"/>
        <family val="2"/>
        <scheme val="minor"/>
      </rPr>
      <t>:</t>
    </r>
  </si>
  <si>
    <r>
      <t xml:space="preserve">in Prozent des </t>
    </r>
    <r>
      <rPr>
        <b/>
        <sz val="14"/>
        <color theme="0"/>
        <rFont val="Calibri"/>
        <family val="2"/>
        <scheme val="minor"/>
      </rPr>
      <t xml:space="preserve">Depotwert </t>
    </r>
  </si>
  <si>
    <r>
      <rPr>
        <b/>
        <sz val="14"/>
        <color theme="0"/>
        <rFont val="Calibri"/>
        <family val="2"/>
        <scheme val="minor"/>
      </rPr>
      <t xml:space="preserve">Absicherungsgrad </t>
    </r>
    <r>
      <rPr>
        <sz val="14"/>
        <color theme="0"/>
        <rFont val="Calibri"/>
        <family val="2"/>
        <scheme val="minor"/>
      </rPr>
      <t>bestimmen (100%, 90%,…;20%)</t>
    </r>
  </si>
  <si>
    <t>Ausgabefelder</t>
  </si>
  <si>
    <t>Eingabefelder</t>
  </si>
  <si>
    <t>Die 10 Schritte zur Korrektur- und Urlaubsabsicherung</t>
  </si>
  <si>
    <r>
      <rPr>
        <b/>
        <sz val="14"/>
        <color theme="0"/>
        <rFont val="Calibri"/>
        <family val="2"/>
        <scheme val="minor"/>
      </rPr>
      <t>Bezugsverhältnis</t>
    </r>
    <r>
      <rPr>
        <sz val="14"/>
        <color theme="0"/>
        <rFont val="Calibri"/>
        <family val="2"/>
        <scheme val="minor"/>
      </rPr>
      <t xml:space="preserve"> des Put-OS</t>
    </r>
  </si>
  <si>
    <t xml:space="preserve">1 zu </t>
  </si>
  <si>
    <r>
      <rPr>
        <b/>
        <sz val="14"/>
        <color theme="0"/>
        <rFont val="Calibri"/>
        <family val="2"/>
        <scheme val="minor"/>
      </rPr>
      <t>Laufzeit</t>
    </r>
    <r>
      <rPr>
        <sz val="14"/>
        <color theme="0"/>
        <rFont val="Calibri"/>
        <family val="2"/>
        <scheme val="minor"/>
      </rPr>
      <t xml:space="preserve"> (3 -12 Monate je nach Bedarf)</t>
    </r>
  </si>
  <si>
    <r>
      <t xml:space="preserve">Aus welchem Index sind die </t>
    </r>
    <r>
      <rPr>
        <b/>
        <sz val="14"/>
        <color theme="0"/>
        <rFont val="Calibri"/>
        <family val="2"/>
        <scheme val="minor"/>
      </rPr>
      <t>meisten</t>
    </r>
    <r>
      <rPr>
        <sz val="14"/>
        <color theme="0"/>
        <rFont val="Calibri"/>
        <family val="2"/>
        <scheme val="minor"/>
      </rPr>
      <t xml:space="preserve"> meiner Aktien:</t>
    </r>
  </si>
  <si>
    <t>Wert des OS</t>
  </si>
  <si>
    <t>OS-Gewinn</t>
  </si>
  <si>
    <t>Beispielrechnung:</t>
  </si>
  <si>
    <t>Basispreis des Put- OS:</t>
  </si>
  <si>
    <t>Index Stichtag</t>
  </si>
  <si>
    <t>www.InsideTrading.de</t>
  </si>
  <si>
    <t xml:space="preserve">maximaler gesamt Verlust </t>
  </si>
  <si>
    <r>
      <rPr>
        <b/>
        <sz val="14"/>
        <color theme="0"/>
        <rFont val="Calibri"/>
        <family val="2"/>
        <scheme val="minor"/>
      </rPr>
      <t>Optionsschein</t>
    </r>
    <r>
      <rPr>
        <sz val="14"/>
        <color theme="0"/>
        <rFont val="Calibri"/>
        <family val="2"/>
        <scheme val="minor"/>
      </rPr>
      <t xml:space="preserve"> mit folgenden </t>
    </r>
    <r>
      <rPr>
        <b/>
        <sz val="14"/>
        <color theme="0"/>
        <rFont val="Calibri"/>
        <family val="2"/>
        <scheme val="minor"/>
      </rPr>
      <t>Kriterien</t>
    </r>
    <r>
      <rPr>
        <sz val="14"/>
        <color theme="0"/>
        <rFont val="Calibri"/>
        <family val="2"/>
        <scheme val="minor"/>
      </rPr>
      <t xml:space="preserve"> suchen: 
(amerikanische Ausführung; Spread max. 2 Cent) (Finanzen.net; Godmode; onvista; mein Broker…)</t>
    </r>
  </si>
  <si>
    <r>
      <rPr>
        <b/>
        <u/>
        <sz val="13"/>
        <color theme="1"/>
        <rFont val="Calibri"/>
        <family val="2"/>
        <scheme val="minor"/>
      </rPr>
      <t>Risikohinweis:</t>
    </r>
    <r>
      <rPr>
        <sz val="13"/>
        <color theme="1"/>
        <rFont val="Calibri"/>
        <family val="2"/>
        <scheme val="minor"/>
      </rPr>
      <t xml:space="preserve"> Dieses Dokument sollte nur als Unterstützung angesehen werden. Eine 100%ige Absicherung ist nicht möglich, sondern nur eine nährungsweise Betrachtung. Wir von InsideTrading möchten mit diesem Tool eine Unterstützung bieten und übernehmen keine Haftung für die Richtigkeit. </t>
    </r>
  </si>
  <si>
    <t xml:space="preserve"> Absicherungs- kosten</t>
  </si>
  <si>
    <t>Depot- entwicklung in Prozent ohne Versicherung</t>
  </si>
  <si>
    <t>Depot- entwicklung ohne 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</si>
</sst>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666666"/>
      <name val="Calibri"/>
      <family val="2"/>
      <scheme val="minor"/>
    </font>
    <font>
      <b/>
      <sz val="12"/>
      <color rgb="FF66666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rgb="FF66666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66666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Fill="1" applyBorder="1" applyAlignment="1">
      <alignment horizontal="center" vertical="top"/>
    </xf>
    <xf numFmtId="0" fontId="0" fillId="0" borderId="26" xfId="0" applyBorder="1"/>
    <xf numFmtId="0" fontId="7" fillId="3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2" applyFont="1"/>
    <xf numFmtId="0" fontId="0" fillId="0" borderId="27" xfId="0" applyBorder="1"/>
    <xf numFmtId="0" fontId="0" fillId="0" borderId="0" xfId="0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>
      <alignment horizontal="left" vertical="center"/>
    </xf>
    <xf numFmtId="0" fontId="5" fillId="4" borderId="5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left" vertical="center"/>
    </xf>
    <xf numFmtId="2" fontId="5" fillId="4" borderId="23" xfId="0" applyNumberFormat="1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>
      <alignment horizontal="left" vertical="center"/>
    </xf>
    <xf numFmtId="2" fontId="5" fillId="4" borderId="7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9" fillId="4" borderId="2" xfId="0" applyFont="1" applyFill="1" applyBorder="1" applyAlignment="1" applyProtection="1">
      <alignment horizontal="right" vertical="center"/>
      <protection hidden="1"/>
    </xf>
    <xf numFmtId="0" fontId="10" fillId="2" borderId="18" xfId="0" applyFont="1" applyFill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1" fillId="0" borderId="0" xfId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5" xfId="0" applyBorder="1"/>
    <xf numFmtId="0" fontId="0" fillId="0" borderId="14" xfId="0" applyBorder="1"/>
    <xf numFmtId="0" fontId="17" fillId="0" borderId="0" xfId="1" applyFont="1" applyAlignment="1"/>
    <xf numFmtId="0" fontId="1" fillId="0" borderId="0" xfId="0" applyFont="1" applyAlignment="1"/>
    <xf numFmtId="0" fontId="20" fillId="0" borderId="0" xfId="0" applyFont="1" applyFill="1" applyBorder="1" applyAlignment="1">
      <alignment horizontal="center" vertical="top"/>
    </xf>
    <xf numFmtId="0" fontId="5" fillId="4" borderId="7" xfId="0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21" fillId="0" borderId="29" xfId="0" applyFont="1" applyBorder="1" applyAlignment="1">
      <alignment horizontal="justify" vertical="top" wrapText="1"/>
    </xf>
    <xf numFmtId="0" fontId="21" fillId="0" borderId="30" xfId="0" applyFont="1" applyBorder="1" applyAlignment="1">
      <alignment horizontal="justify" vertical="top" wrapText="1"/>
    </xf>
    <xf numFmtId="0" fontId="21" fillId="0" borderId="31" xfId="0" applyFont="1" applyBorder="1" applyAlignment="1">
      <alignment horizontal="justify" vertical="top" wrapText="1"/>
    </xf>
    <xf numFmtId="0" fontId="21" fillId="0" borderId="38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39" xfId="0" applyFont="1" applyBorder="1" applyAlignment="1">
      <alignment horizontal="justify" vertical="top" wrapText="1"/>
    </xf>
    <xf numFmtId="0" fontId="21" fillId="0" borderId="32" xfId="0" applyFont="1" applyBorder="1" applyAlignment="1">
      <alignment horizontal="justify" vertical="top" wrapText="1"/>
    </xf>
    <xf numFmtId="0" fontId="21" fillId="0" borderId="33" xfId="0" applyFont="1" applyBorder="1" applyAlignment="1">
      <alignment horizontal="justify" vertical="top" wrapText="1"/>
    </xf>
    <xf numFmtId="0" fontId="21" fillId="0" borderId="34" xfId="0" applyFont="1" applyBorder="1" applyAlignment="1">
      <alignment horizontal="justify" vertical="top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2" borderId="23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6" fillId="3" borderId="17" xfId="0" applyNumberFormat="1" applyFont="1" applyFill="1" applyBorder="1" applyAlignment="1" applyProtection="1">
      <alignment horizontal="right" vertical="center"/>
      <protection locked="0" hidden="1"/>
    </xf>
    <xf numFmtId="0" fontId="6" fillId="3" borderId="7" xfId="0" applyFont="1" applyFill="1" applyBorder="1" applyAlignment="1" applyProtection="1">
      <alignment horizontal="right" vertical="center"/>
      <protection locked="0" hidden="1"/>
    </xf>
    <xf numFmtId="3" fontId="6" fillId="3" borderId="11" xfId="0" applyNumberFormat="1" applyFont="1" applyFill="1" applyBorder="1" applyAlignment="1" applyProtection="1">
      <alignment horizontal="right" vertical="center"/>
      <protection locked="0" hidden="1"/>
    </xf>
    <xf numFmtId="0" fontId="6" fillId="3" borderId="11" xfId="0" applyFont="1" applyFill="1" applyBorder="1" applyAlignment="1" applyProtection="1">
      <alignment horizontal="right" vertical="center"/>
      <protection locked="0" hidden="1"/>
    </xf>
    <xf numFmtId="2" fontId="6" fillId="3" borderId="0" xfId="0" applyNumberFormat="1" applyFont="1" applyFill="1" applyBorder="1" applyAlignment="1" applyProtection="1">
      <alignment horizontal="right" vertical="center"/>
      <protection locked="0"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22" xfId="0" applyFont="1" applyFill="1" applyBorder="1" applyAlignment="1" applyProtection="1">
      <alignment vertical="center"/>
      <protection hidden="1"/>
    </xf>
    <xf numFmtId="0" fontId="18" fillId="3" borderId="23" xfId="0" applyFont="1" applyFill="1" applyBorder="1" applyAlignment="1" applyProtection="1">
      <alignment horizontal="center" vertical="center"/>
      <protection hidden="1"/>
    </xf>
    <xf numFmtId="10" fontId="16" fillId="2" borderId="24" xfId="3" applyNumberFormat="1" applyFont="1" applyFill="1" applyBorder="1" applyAlignment="1" applyProtection="1">
      <alignment vertical="center"/>
      <protection hidden="1"/>
    </xf>
    <xf numFmtId="164" fontId="16" fillId="2" borderId="7" xfId="2" applyNumberFormat="1" applyFont="1" applyFill="1" applyBorder="1" applyAlignment="1" applyProtection="1">
      <alignment vertical="center"/>
      <protection hidden="1"/>
    </xf>
    <xf numFmtId="164" fontId="16" fillId="2" borderId="24" xfId="2" applyNumberFormat="1" applyFont="1" applyFill="1" applyBorder="1" applyAlignment="1" applyProtection="1">
      <alignment vertical="center"/>
      <protection hidden="1"/>
    </xf>
    <xf numFmtId="164" fontId="16" fillId="2" borderId="24" xfId="0" applyNumberFormat="1" applyFont="1" applyFill="1" applyBorder="1" applyAlignment="1" applyProtection="1">
      <alignment vertical="center"/>
      <protection hidden="1"/>
    </xf>
    <xf numFmtId="165" fontId="19" fillId="2" borderId="21" xfId="3" applyNumberFormat="1" applyFont="1" applyFill="1" applyBorder="1" applyAlignment="1" applyProtection="1">
      <alignment vertical="center"/>
      <protection hidden="1"/>
    </xf>
    <xf numFmtId="165" fontId="19" fillId="2" borderId="7" xfId="3" applyNumberFormat="1" applyFont="1" applyFill="1" applyBorder="1" applyAlignment="1" applyProtection="1">
      <alignment vertical="center"/>
      <protection hidden="1"/>
    </xf>
  </cellXfs>
  <cellStyles count="4">
    <cellStyle name="Link" xfId="1" builtinId="8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666666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899583</xdr:colOff>
      <xdr:row>1</xdr:row>
      <xdr:rowOff>105833</xdr:rowOff>
    </xdr:from>
    <xdr:to>
      <xdr:col>16</xdr:col>
      <xdr:colOff>49213</xdr:colOff>
      <xdr:row>6</xdr:row>
      <xdr:rowOff>285750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4250" y="402166"/>
          <a:ext cx="3509963" cy="1418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sidetradi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showGridLines="0" tabSelected="1" zoomScale="90" zoomScaleNormal="90" workbookViewId="0">
      <selection activeCell="F8" sqref="F8"/>
    </sheetView>
  </sheetViews>
  <sheetFormatPr baseColWidth="10" defaultRowHeight="23.25" customHeight="1" x14ac:dyDescent="0.25"/>
  <cols>
    <col min="1" max="1" width="5.140625" customWidth="1"/>
    <col min="2" max="2" width="12.7109375" customWidth="1"/>
    <col min="3" max="3" width="25.42578125" customWidth="1"/>
    <col min="4" max="4" width="7.5703125" customWidth="1"/>
    <col min="5" max="5" width="26.140625" customWidth="1"/>
    <col min="6" max="6" width="13.85546875" customWidth="1"/>
    <col min="8" max="9" width="3" customWidth="1"/>
    <col min="10" max="10" width="10" customWidth="1"/>
    <col min="11" max="11" width="15.140625" customWidth="1"/>
    <col min="12" max="12" width="13.7109375" customWidth="1"/>
    <col min="13" max="13" width="12.7109375" customWidth="1"/>
    <col min="14" max="14" width="12.7109375" bestFit="1" customWidth="1"/>
    <col min="15" max="16" width="13.140625" customWidth="1"/>
    <col min="17" max="17" width="8.140625" customWidth="1"/>
  </cols>
  <sheetData>
    <row r="2" spans="2:18" ht="23.25" customHeight="1" x14ac:dyDescent="0.25">
      <c r="B2" s="65" t="s">
        <v>27</v>
      </c>
      <c r="C2" s="65"/>
      <c r="D2" s="65"/>
      <c r="E2" s="65"/>
      <c r="F2" s="65"/>
      <c r="G2" s="65"/>
      <c r="P2" s="3"/>
    </row>
    <row r="3" spans="2:18" ht="10.5" customHeight="1" thickBot="1" x14ac:dyDescent="0.3">
      <c r="B3" s="11"/>
      <c r="C3" s="11"/>
      <c r="D3" s="11"/>
      <c r="E3" s="11"/>
      <c r="F3" s="11"/>
      <c r="G3" s="11"/>
    </row>
    <row r="4" spans="2:18" ht="16.5" customHeight="1" thickBot="1" x14ac:dyDescent="0.3">
      <c r="B4" s="11"/>
      <c r="C4" s="6" t="s">
        <v>26</v>
      </c>
      <c r="D4" s="11"/>
      <c r="E4" s="7" t="s">
        <v>25</v>
      </c>
      <c r="F4" s="11"/>
      <c r="G4" s="11"/>
      <c r="I4" s="41"/>
    </row>
    <row r="5" spans="2:18" ht="23.25" customHeight="1" thickTop="1" thickBot="1" x14ac:dyDescent="0.3">
      <c r="B5" s="12" t="s">
        <v>1</v>
      </c>
      <c r="C5" s="71" t="s">
        <v>0</v>
      </c>
      <c r="D5" s="72"/>
      <c r="E5" s="73"/>
      <c r="F5" s="94"/>
      <c r="G5" s="13" t="s">
        <v>5</v>
      </c>
      <c r="I5" s="41"/>
      <c r="K5" s="8"/>
      <c r="M5" s="1"/>
      <c r="N5" s="39"/>
      <c r="O5" s="40"/>
    </row>
    <row r="6" spans="2:18" ht="23.25" customHeight="1" thickTop="1" thickBot="1" x14ac:dyDescent="0.3">
      <c r="B6" s="14" t="s">
        <v>2</v>
      </c>
      <c r="C6" s="74" t="s">
        <v>31</v>
      </c>
      <c r="D6" s="75"/>
      <c r="E6" s="76"/>
      <c r="F6" s="95"/>
      <c r="G6" s="15"/>
      <c r="H6" s="3"/>
      <c r="I6" s="41"/>
      <c r="J6" s="9"/>
      <c r="M6" s="9"/>
      <c r="N6" s="39"/>
      <c r="O6" s="39"/>
    </row>
    <row r="7" spans="2:18" ht="23.25" customHeight="1" thickTop="1" thickBot="1" x14ac:dyDescent="0.5">
      <c r="B7" s="16" t="s">
        <v>3</v>
      </c>
      <c r="C7" s="77" t="s">
        <v>17</v>
      </c>
      <c r="D7" s="78"/>
      <c r="E7" s="79"/>
      <c r="F7" s="96"/>
      <c r="G7" s="17" t="s">
        <v>4</v>
      </c>
      <c r="I7" s="41"/>
      <c r="J7" s="62" t="s">
        <v>34</v>
      </c>
      <c r="K7" s="62"/>
      <c r="L7" s="62"/>
      <c r="N7" s="40"/>
      <c r="O7" s="40"/>
    </row>
    <row r="8" spans="2:18" ht="23.25" customHeight="1" thickTop="1" thickBot="1" x14ac:dyDescent="0.35">
      <c r="B8" s="14" t="s">
        <v>6</v>
      </c>
      <c r="C8" s="80" t="s">
        <v>24</v>
      </c>
      <c r="D8" s="81"/>
      <c r="E8" s="82"/>
      <c r="F8" s="95"/>
      <c r="G8" s="18" t="s">
        <v>7</v>
      </c>
      <c r="I8" s="41"/>
      <c r="O8" s="43" t="s">
        <v>37</v>
      </c>
      <c r="P8" s="44"/>
    </row>
    <row r="9" spans="2:18" ht="23.25" customHeight="1" thickTop="1" thickBot="1" x14ac:dyDescent="0.3">
      <c r="B9" s="16" t="s">
        <v>8</v>
      </c>
      <c r="C9" s="83" t="s">
        <v>30</v>
      </c>
      <c r="D9" s="81"/>
      <c r="E9" s="82"/>
      <c r="F9" s="97"/>
      <c r="G9" s="17" t="s">
        <v>13</v>
      </c>
      <c r="I9" s="42"/>
      <c r="J9" s="63" t="s">
        <v>35</v>
      </c>
      <c r="K9" s="64"/>
      <c r="L9" s="101"/>
      <c r="M9" s="10"/>
    </row>
    <row r="10" spans="2:18" ht="39" customHeight="1" thickTop="1" x14ac:dyDescent="0.25">
      <c r="B10" s="66" t="s">
        <v>9</v>
      </c>
      <c r="C10" s="89" t="s">
        <v>39</v>
      </c>
      <c r="D10" s="90"/>
      <c r="E10" s="90"/>
      <c r="F10" s="48"/>
      <c r="G10" s="19"/>
      <c r="H10" s="3"/>
      <c r="I10" s="41"/>
      <c r="J10" s="59" t="s">
        <v>36</v>
      </c>
      <c r="K10" s="59" t="s">
        <v>42</v>
      </c>
      <c r="L10" s="59" t="s">
        <v>43</v>
      </c>
      <c r="M10" s="59" t="s">
        <v>32</v>
      </c>
      <c r="N10" s="59" t="s">
        <v>33</v>
      </c>
      <c r="O10" s="59" t="s">
        <v>41</v>
      </c>
      <c r="P10" s="59" t="s">
        <v>38</v>
      </c>
      <c r="R10" s="3"/>
    </row>
    <row r="11" spans="2:18" ht="22.5" customHeight="1" thickBot="1" x14ac:dyDescent="0.3">
      <c r="B11" s="67"/>
      <c r="C11" s="91"/>
      <c r="D11" s="92"/>
      <c r="E11" s="93"/>
      <c r="F11" s="47"/>
      <c r="G11" s="21"/>
      <c r="H11" s="3"/>
      <c r="I11" s="41"/>
      <c r="J11" s="61"/>
      <c r="K11" s="60"/>
      <c r="L11" s="60"/>
      <c r="M11" s="60"/>
      <c r="N11" s="60"/>
      <c r="O11" s="60"/>
      <c r="P11" s="61"/>
      <c r="R11" s="3"/>
    </row>
    <row r="12" spans="2:18" ht="23.25" customHeight="1" thickTop="1" thickBot="1" x14ac:dyDescent="0.3">
      <c r="B12" s="21"/>
      <c r="C12" s="21"/>
      <c r="D12" s="22"/>
      <c r="E12" s="20" t="s">
        <v>10</v>
      </c>
      <c r="F12" s="46">
        <f>F6</f>
        <v>0</v>
      </c>
      <c r="G12" s="21"/>
      <c r="H12" s="3"/>
      <c r="I12" s="41"/>
      <c r="J12" s="99"/>
      <c r="K12" s="102" t="str">
        <f>IF(ISBLANK(J12),"",(J12/$F$7)-1)</f>
        <v/>
      </c>
      <c r="L12" s="103" t="str">
        <f>IF(ISBLANK(J12),"",$F$5*K12)</f>
        <v/>
      </c>
      <c r="M12" s="104" t="str">
        <f>IF(ISBLANK(J12),"",IF($L$9&gt;=J12,($L$9-J12)/$F$15,0))</f>
        <v/>
      </c>
      <c r="N12" s="103" t="str">
        <f>IF(ISBLANK(J12),"",M12*$F$19)</f>
        <v/>
      </c>
      <c r="O12" s="105" t="str">
        <f>IF(ISBLANK(J12),"",L12+(M12-$F$16)*$F$19)</f>
        <v/>
      </c>
      <c r="P12" s="106" t="str">
        <f>IF(ISBLANK(J12),"",O12/$F$5)</f>
        <v/>
      </c>
    </row>
    <row r="13" spans="2:18" ht="23.25" customHeight="1" thickTop="1" thickBot="1" x14ac:dyDescent="0.3">
      <c r="B13" s="21"/>
      <c r="C13" s="21"/>
      <c r="D13" s="22"/>
      <c r="E13" s="23" t="s">
        <v>11</v>
      </c>
      <c r="F13" s="24">
        <f>F7-((F7*(100-F8))/100)</f>
        <v>0</v>
      </c>
      <c r="G13" s="18" t="s">
        <v>4</v>
      </c>
      <c r="I13" s="41"/>
      <c r="J13" s="100"/>
      <c r="K13" s="102" t="str">
        <f t="shared" ref="K13:K15" si="0">IF(ISBLANK(J13),"",(J13/$F$7)-1)</f>
        <v/>
      </c>
      <c r="L13" s="103" t="str">
        <f t="shared" ref="L13:L15" si="1">IF(ISBLANK(J13),"",$F$5*K13)</f>
        <v/>
      </c>
      <c r="M13" s="104" t="str">
        <f>IF(ISBLANK(J13),"",IF($L$9&gt;=J13,($L$9-J13)/$F$15,0))</f>
        <v/>
      </c>
      <c r="N13" s="103" t="str">
        <f t="shared" ref="N13:N15" si="2">IF(ISBLANK(J13),"",M13*$F$19)</f>
        <v/>
      </c>
      <c r="O13" s="105" t="str">
        <f t="shared" ref="O13:O15" si="3">IF(ISBLANK(J13),"",L13+(M13-$F$16)*$F$19)</f>
        <v/>
      </c>
      <c r="P13" s="106" t="str">
        <f t="shared" ref="P13:P15" si="4">IF(ISBLANK(J13),"",O13/$F$5)</f>
        <v/>
      </c>
    </row>
    <row r="14" spans="2:18" ht="23.25" customHeight="1" thickTop="1" thickBot="1" x14ac:dyDescent="0.3">
      <c r="B14" s="25"/>
      <c r="C14" s="21"/>
      <c r="D14" s="22"/>
      <c r="E14" s="20" t="s">
        <v>12</v>
      </c>
      <c r="F14" s="26">
        <f>F9</f>
        <v>0</v>
      </c>
      <c r="G14" s="27" t="s">
        <v>13</v>
      </c>
      <c r="I14" s="41"/>
      <c r="J14" s="99"/>
      <c r="K14" s="102" t="str">
        <f t="shared" si="0"/>
        <v/>
      </c>
      <c r="L14" s="103" t="str">
        <f t="shared" si="1"/>
        <v/>
      </c>
      <c r="M14" s="104" t="str">
        <f>IF(ISBLANK(J14),"",IF($L$9&gt;=J14,($L$9-J14)/$F$15,0))</f>
        <v/>
      </c>
      <c r="N14" s="103" t="str">
        <f t="shared" si="2"/>
        <v/>
      </c>
      <c r="O14" s="105" t="str">
        <f t="shared" si="3"/>
        <v/>
      </c>
      <c r="P14" s="106" t="str">
        <f t="shared" si="4"/>
        <v/>
      </c>
    </row>
    <row r="15" spans="2:18" ht="23.25" customHeight="1" thickTop="1" thickBot="1" x14ac:dyDescent="0.3">
      <c r="B15" s="28" t="s">
        <v>14</v>
      </c>
      <c r="C15" s="87" t="s">
        <v>28</v>
      </c>
      <c r="D15" s="88"/>
      <c r="E15" s="29" t="s">
        <v>29</v>
      </c>
      <c r="F15" s="95"/>
      <c r="G15" s="25"/>
      <c r="H15" s="3"/>
      <c r="I15" s="41"/>
      <c r="J15" s="99"/>
      <c r="K15" s="102" t="str">
        <f t="shared" si="0"/>
        <v/>
      </c>
      <c r="L15" s="103" t="str">
        <f t="shared" si="1"/>
        <v/>
      </c>
      <c r="M15" s="104" t="str">
        <f>IF(ISBLANK(J15),"",IF($L$9&gt;=J15,($L$9-J15)/$F$15,0))</f>
        <v/>
      </c>
      <c r="N15" s="103" t="str">
        <f t="shared" si="2"/>
        <v/>
      </c>
      <c r="O15" s="105" t="str">
        <f t="shared" si="3"/>
        <v/>
      </c>
      <c r="P15" s="107" t="str">
        <f t="shared" si="4"/>
        <v/>
      </c>
    </row>
    <row r="16" spans="2:18" ht="23.25" customHeight="1" thickTop="1" thickBot="1" x14ac:dyDescent="0.3">
      <c r="B16" s="14" t="s">
        <v>15</v>
      </c>
      <c r="C16" s="84" t="s">
        <v>20</v>
      </c>
      <c r="D16" s="85"/>
      <c r="E16" s="86"/>
      <c r="F16" s="98"/>
      <c r="G16" s="30" t="s">
        <v>5</v>
      </c>
      <c r="I16" s="41"/>
    </row>
    <row r="17" spans="2:17" ht="23.25" customHeight="1" thickTop="1" thickBot="1" x14ac:dyDescent="0.3">
      <c r="B17" s="14" t="s">
        <v>18</v>
      </c>
      <c r="C17" s="84" t="s">
        <v>22</v>
      </c>
      <c r="D17" s="85"/>
      <c r="E17" s="85"/>
      <c r="F17" s="31" t="str">
        <f>IF(ISBLANK(F16),"",(F5*F18)/100)</f>
        <v/>
      </c>
      <c r="G17" s="32" t="s">
        <v>5</v>
      </c>
      <c r="H17" s="5"/>
      <c r="I17" s="41"/>
      <c r="J17" s="50" t="s">
        <v>40</v>
      </c>
      <c r="K17" s="51"/>
      <c r="L17" s="51"/>
      <c r="M17" s="51"/>
      <c r="N17" s="51"/>
      <c r="O17" s="51"/>
      <c r="P17" s="52"/>
    </row>
    <row r="18" spans="2:17" ht="23.25" customHeight="1" thickTop="1" thickBot="1" x14ac:dyDescent="0.3">
      <c r="B18" s="11"/>
      <c r="C18" s="84" t="s">
        <v>23</v>
      </c>
      <c r="D18" s="85"/>
      <c r="E18" s="86"/>
      <c r="F18" s="33" t="str">
        <f>IF(ISBLANK(F16),"",(F15*F16*100)/F7)</f>
        <v/>
      </c>
      <c r="G18" s="34" t="s">
        <v>7</v>
      </c>
      <c r="I18" s="41"/>
      <c r="J18" s="53"/>
      <c r="K18" s="54"/>
      <c r="L18" s="54"/>
      <c r="M18" s="54"/>
      <c r="N18" s="54"/>
      <c r="O18" s="54"/>
      <c r="P18" s="55"/>
      <c r="Q18" s="49"/>
    </row>
    <row r="19" spans="2:17" ht="23.25" customHeight="1" thickTop="1" thickBot="1" x14ac:dyDescent="0.3">
      <c r="B19" s="35" t="s">
        <v>19</v>
      </c>
      <c r="C19" s="68" t="s">
        <v>21</v>
      </c>
      <c r="D19" s="69"/>
      <c r="E19" s="70"/>
      <c r="F19" s="36" t="str">
        <f>IF(ISBLANK(F16),"",ROUNDDOWN((F17/F16),0))</f>
        <v/>
      </c>
      <c r="G19" s="37" t="s">
        <v>16</v>
      </c>
      <c r="I19" s="41"/>
      <c r="J19" s="56"/>
      <c r="K19" s="57"/>
      <c r="L19" s="57"/>
      <c r="M19" s="57"/>
      <c r="N19" s="57"/>
      <c r="O19" s="57"/>
      <c r="P19" s="58"/>
      <c r="Q19" s="49"/>
    </row>
    <row r="20" spans="2:17" ht="23.25" customHeight="1" thickTop="1" x14ac:dyDescent="0.25">
      <c r="B20" s="2"/>
      <c r="C20" s="4"/>
      <c r="D20" s="4"/>
      <c r="E20" s="4"/>
      <c r="F20" s="2"/>
      <c r="G20" s="2"/>
    </row>
    <row r="21" spans="2:17" ht="23.25" customHeight="1" x14ac:dyDescent="0.25">
      <c r="B21" s="2"/>
      <c r="C21" s="4"/>
      <c r="D21" s="4"/>
      <c r="E21" s="45"/>
      <c r="F21" s="2"/>
      <c r="G21" s="2"/>
    </row>
    <row r="22" spans="2:17" ht="23.25" customHeight="1" x14ac:dyDescent="0.25">
      <c r="B22" s="2"/>
      <c r="C22" s="4"/>
      <c r="D22" s="4"/>
      <c r="E22" s="4"/>
      <c r="F22" s="2"/>
      <c r="G22" s="2"/>
    </row>
    <row r="23" spans="2:17" ht="23.25" customHeight="1" x14ac:dyDescent="0.25">
      <c r="H23" s="38"/>
    </row>
    <row r="24" spans="2:17" ht="23.25" customHeight="1" x14ac:dyDescent="0.25">
      <c r="H24" s="38"/>
    </row>
    <row r="25" spans="2:17" ht="23.25" customHeight="1" x14ac:dyDescent="0.25">
      <c r="B25" s="38"/>
      <c r="C25" s="38"/>
      <c r="D25" s="38"/>
      <c r="E25" s="38"/>
      <c r="F25" s="38"/>
      <c r="G25" s="38"/>
      <c r="H25" s="38"/>
    </row>
    <row r="26" spans="2:17" ht="23.25" customHeight="1" x14ac:dyDescent="0.25">
      <c r="B26" s="2"/>
      <c r="C26" s="2"/>
      <c r="D26" s="2"/>
      <c r="E26" s="2"/>
      <c r="F26" s="2"/>
      <c r="G26" s="2"/>
    </row>
    <row r="27" spans="2:17" ht="23.25" customHeight="1" x14ac:dyDescent="0.25">
      <c r="B27" s="2"/>
      <c r="C27" s="2"/>
      <c r="D27" s="2"/>
      <c r="E27" s="2"/>
      <c r="F27" s="2"/>
      <c r="G27" s="2"/>
    </row>
    <row r="28" spans="2:17" ht="23.25" customHeight="1" x14ac:dyDescent="0.25">
      <c r="B28" s="2"/>
      <c r="C28" s="2"/>
      <c r="D28" s="2"/>
      <c r="E28" s="2"/>
      <c r="F28" s="2"/>
      <c r="G28" s="2"/>
    </row>
    <row r="29" spans="2:17" ht="23.25" customHeight="1" x14ac:dyDescent="0.25">
      <c r="B29" s="2"/>
      <c r="C29" s="2"/>
      <c r="D29" s="2"/>
      <c r="E29" s="2"/>
      <c r="F29" s="2"/>
      <c r="G29" s="2"/>
    </row>
    <row r="30" spans="2:17" ht="23.25" customHeight="1" x14ac:dyDescent="0.25">
      <c r="B30" s="2"/>
      <c r="C30" s="2"/>
      <c r="D30" s="2"/>
      <c r="E30" s="2"/>
      <c r="F30" s="2"/>
      <c r="G30" s="2"/>
    </row>
  </sheetData>
  <sheetProtection algorithmName="SHA-512" hashValue="CN9ffW6a1GSyrud1Ufl7VIASCo7qqIxTxXyu+cOEvbegZMY927strQlKejiXFMV1R0vQeKXziC+n74SK6i3KEg==" saltValue="eQdAHvoOiykxuJ6QeWwhrg==" spinCount="100000" sheet="1" objects="1" scenarios="1"/>
  <mergeCells count="23">
    <mergeCell ref="C19:E19"/>
    <mergeCell ref="C5:E5"/>
    <mergeCell ref="C6:E6"/>
    <mergeCell ref="C7:E7"/>
    <mergeCell ref="C8:E8"/>
    <mergeCell ref="C9:E9"/>
    <mergeCell ref="C16:E16"/>
    <mergeCell ref="C18:E18"/>
    <mergeCell ref="C15:D15"/>
    <mergeCell ref="C17:E17"/>
    <mergeCell ref="C10:E11"/>
    <mergeCell ref="J7:L7"/>
    <mergeCell ref="J9:K9"/>
    <mergeCell ref="B2:G2"/>
    <mergeCell ref="B10:B11"/>
    <mergeCell ref="J10:J11"/>
    <mergeCell ref="K10:K11"/>
    <mergeCell ref="L10:L11"/>
    <mergeCell ref="J17:P19"/>
    <mergeCell ref="M10:M11"/>
    <mergeCell ref="N10:N11"/>
    <mergeCell ref="O10:O11"/>
    <mergeCell ref="P10:P11"/>
  </mergeCells>
  <hyperlinks>
    <hyperlink ref="O8" r:id="rId1"/>
  </hyperlinks>
  <pageMargins left="0.7" right="0.7" top="0.78740157499999996" bottom="0.78740157499999996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</dc:creator>
  <cp:lastModifiedBy>Chrissy</cp:lastModifiedBy>
  <dcterms:created xsi:type="dcterms:W3CDTF">2015-05-26T19:44:29Z</dcterms:created>
  <dcterms:modified xsi:type="dcterms:W3CDTF">2015-05-31T19:29:52Z</dcterms:modified>
</cp:coreProperties>
</file>